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79\1 výzva\"/>
    </mc:Choice>
  </mc:AlternateContent>
  <xr:revisionPtr revIDLastSave="0" documentId="13_ncr:1_{4FDB70F6-064C-4202-9C4D-3904598FD26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14" i="1" l="1"/>
  <c r="P15" i="1"/>
  <c r="P16" i="1"/>
  <c r="S14" i="1"/>
  <c r="T14" i="1"/>
  <c r="S15" i="1"/>
  <c r="T15" i="1"/>
  <c r="S16" i="1"/>
  <c r="T16" i="1"/>
  <c r="T7" i="1" l="1"/>
  <c r="S8" i="1"/>
  <c r="P13" i="1" l="1"/>
  <c r="S13" i="1"/>
  <c r="T13" i="1"/>
  <c r="S17" i="1"/>
  <c r="T17" i="1"/>
  <c r="P17" i="1"/>
  <c r="S12" i="1" l="1"/>
  <c r="T12" i="1"/>
  <c r="P12" i="1"/>
  <c r="S11" i="1" l="1"/>
  <c r="P11" i="1"/>
  <c r="T11" i="1"/>
  <c r="S9" i="1"/>
  <c r="T9" i="1"/>
  <c r="S10" i="1"/>
  <c r="T10" i="1"/>
  <c r="P9" i="1"/>
  <c r="P10" i="1"/>
  <c r="S7" i="1"/>
  <c r="P7" i="1"/>
  <c r="R20" i="1" l="1"/>
  <c r="Q20" i="1"/>
</calcChain>
</file>

<file path=xl/sharedStrings.xml><?xml version="1.0" encoding="utf-8"?>
<sst xmlns="http://schemas.openxmlformats.org/spreadsheetml/2006/main" count="86" uniqueCount="65">
  <si>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</si>
  <si>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</si>
  <si>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</si>
  <si>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</si>
  <si>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</si>
  <si>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</si>
  <si>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</si>
  <si>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</si>
  <si>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</si>
  <si>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</si>
  <si>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</si>
  <si>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</si>
  <si>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30230000-0 - Zařízení související s počítači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</si>
  <si>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</si>
  <si>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</si>
  <si>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</si>
  <si>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</si>
  <si>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</si>
  <si>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</si>
  <si>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</si>
  <si>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</si>
  <si>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</si>
  <si>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</si>
  <si>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</si>
  <si>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</si>
  <si>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</si>
  <si>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</si>
  <si>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</si>
  <si>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</si>
  <si>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</si>
  <si>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</si>
  <si>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</si>
  <si>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</si>
  <si>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</si>
  <si>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21 dní</t>
  </si>
  <si>
    <t>Monitor 24''</t>
  </si>
  <si>
    <t>Ing. Jiří Basl, Ph.D.,
Tel.: 37763 4249, 
603 216 039</t>
  </si>
  <si>
    <t>Záruka na zboží min. 36 měsíců.</t>
  </si>
  <si>
    <t xml:space="preserve">Příloha č. 2 Kupní smlouvy - technická specifikace
Výpočetní technika (III.) 179 - 2025 </t>
  </si>
  <si>
    <t>Desktop PC včetně klávesnice a myši</t>
  </si>
  <si>
    <t xml:space="preserve">Dekstop PC. 
Skříň typu Tower.
Výkon procesoru v Passmark CPU více než 49 000 bodů. 
Operační paměť 32GB DDR5, možnost rozšíření na 64GB. 
Grafika integrovaná. 
Úložiště 1TB PCIe NVMe SSD. 
Porty: 
1x USB-C 3.2 Gen2 (přenosová rychlost signálu 10 Gb/s), 
3x USB 3.2 Gen2 (přenosová rychlost signálu 10 Gb/s), 
2x USB 3.2 Gen1 (přenosová rychlost signálu 5 Gb/s), 
3x USB 2.0,
1x kombinovaný konektor sluchátek/mikrofonu, 
1x zvukový výstup, (line out), 
1x RJ-45 (LAN), 
1x DisplayPort 2.1,
1x HDMI 2.1.  
Součástí dodávky klávesnice a myš. 
Podpora prostřednictvím internetu umožňuje stahování ovladačů a manuálu z internetu adresně pro konkrétní zadaný typ (sériové číslo) zařízení. 
Záruka min. 60 měsíců, servis NBD on site. </t>
  </si>
  <si>
    <t xml:space="preserve">Operační systém Windows 11, stačí ve verzi Home, předinstalovaný (nesmí to být licence typu K12 (EDU)). 
OS Windows požadujeme z důvodu kompatibility s interními aplikacemi ZČU (Stag, Magion,...). </t>
  </si>
  <si>
    <t>Monitor 27''</t>
  </si>
  <si>
    <t>Samostatná faktura</t>
  </si>
  <si>
    <t>Záruka na zboží min. 60 měsíců,
servis NBD on site.</t>
  </si>
  <si>
    <t>IPS, rozlišení Full HD 1920 x 1080 (16:9), 100 Hz, antireflexní displej, bar. hloubka 6 bit, odezva max. 5 ms, nastavitelná výška, naklonění, otočení, pivot.
Vstupy: HDMI, DisplayPort a VGA. 
Energetický štítek A-D, splňuje Energy Star 8.0. 
Součástí dodávky datový kabel umožňující připojení k položce č. 1. 
Záruka min. 36 měsíců.</t>
  </si>
  <si>
    <t>Záruka 36 měsíců, servis NBD on site.</t>
  </si>
  <si>
    <t>Velikost úhlopříčky 27'', nativní rozlišení 2560 x 1440 antireflexní, poměr stran 16:9. 
Grafické rozhraní 2x DisplayPort, 1x HDMI. 
Další porty: výstup na sluchátka, 3x USB-A, 2x USB-C. 
Jas min. 350 cd/m2, typ panelu IPS. 
V balení kabel DisplayPort a kabel USB. 
Obnovovací frekvence 120 Hz, odezva max. 8 ms. 
Kontrastní poměr 2000:1. 
Barevná hloubka 8bit. 
Možnost montáže na zeď (VESA 100x100).  
Naklápěcí. 
Energetická třída A-F v SDR režimu.
Záruka 36 měsíců, servis NBD on site.</t>
  </si>
  <si>
    <t>Univerzitní 26, 
301 00 Plzeň,
Fakulta elektrotechnická - Katedra elektroniky a informačních technologií,
místnost EK 502</t>
  </si>
  <si>
    <t>Dokovací stanice</t>
  </si>
  <si>
    <t>Batoh na notebook</t>
  </si>
  <si>
    <t>Sluchátka a mikrofonem</t>
  </si>
  <si>
    <t>USB Hub</t>
  </si>
  <si>
    <t>DisplayPort kabel</t>
  </si>
  <si>
    <t>Bezdrátová myš</t>
  </si>
  <si>
    <t>Myš - bezdrátová, optická, pro praváky, připojení skrze bluetooth, citlivost až 2400 DPI, min. 6 tlačítek, změna DPI pomocí tlačítka, klasické kolečko, vícebarevné podsvícení, maximální dosah 10 m, bezdrátový USB přijímač součástí balení.</t>
  </si>
  <si>
    <t>Bezdrátová klávesnice</t>
  </si>
  <si>
    <t>Bc. Jan Cader, DiS.,
Tel.: 734 616 554,
37763 1271</t>
  </si>
  <si>
    <t>Univerzitní 22, 
301 00 Plzeň, 
budova Fakulty strojní - Odbor bezpečnosti,
vrátnice budovy</t>
  </si>
  <si>
    <t>1x integrovaný USB-C kabel pro připojení k zařízení (min. 100 cm).
Powerdelivery min. 100 W.
Min. 2x DisplayPort, 2x USB-C Gen. 2, 3x USB 3.0, 2x USB 2.0, 1x Ethernet GLAN RJ-45 port, 1x 3,5 mm Combo Audio port.
Napájecí zdroj součástí dodávky.</t>
  </si>
  <si>
    <t>Na velikost notebooku 16".
Objem až 28 litrů.
Nastavitelné popruhy, polstrovaná záda, karabina na klíč v balení, nosnost až 12 kg, kapsa na lahev, přední kapsa, samostatná kapsa na notebook.
Preferovaná barva: černá.</t>
  </si>
  <si>
    <t>Připojení přes USB.
Mikrofon s funkcí potlačení hluku, sklápěcí.
Spona přes hlavu je plně nastavitelná, je určena k nošení na temeni hlavy.
Délka přívodního kabelu min. 1,2 m.
Certifikace: Avaya, Cisco, MS Skype, MS Teams.
Frekvence od 20Hz do 20kHz.</t>
  </si>
  <si>
    <t>USB Hub - s externím odpojitelným i integrovaným USB napájecím kabelem, 
připojení pomocí USB 3.2 Gen 1 (3.0), 7x USB–A 3.2 Gen 1 (3.0), podporuje rychlonabíjení a sync &amp; Charge.
Min. 7x USB-A 3.2 Gen 1 (3.0).
Délka kabelu min. 100 cm.</t>
  </si>
  <si>
    <t>Kabel 2 m - propojovací, male konektory: 2x DisplayPort (DisplayPort 1.4).</t>
  </si>
  <si>
    <t>Klávesnice - bezdrátová, česká a slovenská lokalizace, membránový spínač, formát klávesnice 100 % (104 kláves).
Napájení pomocí AAA baterií, max. 2 baterie.
Jednořádkový enter, klávesy nízkoprofilové, backspace široký, levý shift široký, bez podsvícení.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</si>
</sst>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7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8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6" fillId="4" borderId="2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6" fillId="4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2" fillId="3" borderId="27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15" fillId="6" borderId="26" xfId="0" applyFont="1" applyFill="1" applyBorder="1" applyAlignment="1" applyProtection="1">
      <alignment horizontal="center" vertical="center" wrapText="1"/>
    </xf>
    <xf numFmtId="0" fontId="3" fillId="6" borderId="27" xfId="0" applyFont="1" applyFill="1" applyBorder="1" applyAlignment="1" applyProtection="1">
      <alignment horizontal="center" vertical="center" wrapText="1"/>
    </xf>
    <xf numFmtId="0" fontId="12" fillId="3" borderId="27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9" fillId="3" borderId="2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164" fontId="0" fillId="3" borderId="17" xfId="0" applyNumberFormat="1" applyFill="1" applyBorder="1" applyAlignment="1" applyProtection="1">
      <alignment horizontal="right" vertical="center" indent="1"/>
    </xf>
    <xf numFmtId="0" fontId="3" fillId="3" borderId="1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6" fillId="4" borderId="19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12" zoomScale="48" zoomScaleNormal="48" workbookViewId="0">
      <selection activeCell="R17" sqref="R7:R1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67" customWidth="1"/>
    <col min="5" max="5" width="10.5703125" style="21" customWidth="1"/>
    <col min="6" max="6" width="135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8.28515625" style="1" hidden="1" customWidth="1"/>
    <col min="12" max="12" width="31.7109375" style="1" customWidth="1"/>
    <col min="13" max="13" width="23.85546875" style="1" customWidth="1"/>
    <col min="14" max="14" width="37" style="5" customWidth="1"/>
    <col min="15" max="15" width="27.28515625" style="5" customWidth="1"/>
    <col min="16" max="16" width="21.14062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31</v>
      </c>
      <c r="I6" s="31" t="s">
        <v>17</v>
      </c>
      <c r="J6" s="28" t="s">
        <v>18</v>
      </c>
      <c r="K6" s="28" t="s">
        <v>33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340.5" customHeight="1" thickTop="1" x14ac:dyDescent="0.25">
      <c r="A7" s="36"/>
      <c r="B7" s="37">
        <v>1</v>
      </c>
      <c r="C7" s="38" t="s">
        <v>39</v>
      </c>
      <c r="D7" s="39">
        <v>2</v>
      </c>
      <c r="E7" s="40" t="s">
        <v>30</v>
      </c>
      <c r="F7" s="41" t="s">
        <v>40</v>
      </c>
      <c r="G7" s="168"/>
      <c r="H7" s="168"/>
      <c r="I7" s="38" t="s">
        <v>43</v>
      </c>
      <c r="J7" s="42" t="s">
        <v>32</v>
      </c>
      <c r="K7" s="43"/>
      <c r="L7" s="44" t="s">
        <v>44</v>
      </c>
      <c r="M7" s="45" t="s">
        <v>36</v>
      </c>
      <c r="N7" s="46" t="s">
        <v>48</v>
      </c>
      <c r="O7" s="47" t="s">
        <v>34</v>
      </c>
      <c r="P7" s="48">
        <f>D7*Q7</f>
        <v>41080</v>
      </c>
      <c r="Q7" s="49">
        <v>20540</v>
      </c>
      <c r="R7" s="174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63.75" customHeight="1" x14ac:dyDescent="0.25">
      <c r="A8" s="36"/>
      <c r="B8" s="54"/>
      <c r="C8" s="55"/>
      <c r="D8" s="56"/>
      <c r="E8" s="57"/>
      <c r="F8" s="58" t="s">
        <v>41</v>
      </c>
      <c r="G8" s="169"/>
      <c r="H8" s="59" t="s">
        <v>32</v>
      </c>
      <c r="I8" s="60"/>
      <c r="J8" s="61"/>
      <c r="K8" s="62"/>
      <c r="L8" s="63"/>
      <c r="M8" s="64"/>
      <c r="N8" s="64"/>
      <c r="O8" s="65"/>
      <c r="P8" s="66"/>
      <c r="Q8" s="67"/>
      <c r="R8" s="175"/>
      <c r="S8" s="68">
        <f>D7*R8</f>
        <v>0</v>
      </c>
      <c r="T8" s="69"/>
      <c r="U8" s="70"/>
      <c r="V8" s="71"/>
    </row>
    <row r="9" spans="1:22" ht="111.75" customHeight="1" x14ac:dyDescent="0.25">
      <c r="A9" s="36"/>
      <c r="B9" s="72">
        <v>2</v>
      </c>
      <c r="C9" s="73" t="s">
        <v>35</v>
      </c>
      <c r="D9" s="74">
        <v>2</v>
      </c>
      <c r="E9" s="75" t="s">
        <v>30</v>
      </c>
      <c r="F9" s="76" t="s">
        <v>45</v>
      </c>
      <c r="G9" s="170"/>
      <c r="H9" s="170"/>
      <c r="I9" s="60"/>
      <c r="J9" s="61"/>
      <c r="K9" s="62"/>
      <c r="L9" s="78" t="s">
        <v>37</v>
      </c>
      <c r="M9" s="64"/>
      <c r="N9" s="64"/>
      <c r="O9" s="65"/>
      <c r="P9" s="79">
        <f>D9*Q9</f>
        <v>4760</v>
      </c>
      <c r="Q9" s="80">
        <v>2380</v>
      </c>
      <c r="R9" s="176"/>
      <c r="S9" s="81">
        <f>D9*R9</f>
        <v>0</v>
      </c>
      <c r="T9" s="82" t="str">
        <f t="shared" ref="T9:T10" si="0">IF(ISNUMBER(R9), IF(R9&gt;Q9,"NEVYHOVUJE","VYHOVUJE")," ")</f>
        <v xml:space="preserve"> </v>
      </c>
      <c r="U9" s="70"/>
      <c r="V9" s="83" t="s">
        <v>13</v>
      </c>
    </row>
    <row r="10" spans="1:22" ht="205.5" customHeight="1" thickBot="1" x14ac:dyDescent="0.3">
      <c r="A10" s="36"/>
      <c r="B10" s="84">
        <v>3</v>
      </c>
      <c r="C10" s="85" t="s">
        <v>42</v>
      </c>
      <c r="D10" s="86">
        <v>2</v>
      </c>
      <c r="E10" s="87" t="s">
        <v>30</v>
      </c>
      <c r="F10" s="88" t="s">
        <v>47</v>
      </c>
      <c r="G10" s="171"/>
      <c r="H10" s="170"/>
      <c r="I10" s="89"/>
      <c r="J10" s="90"/>
      <c r="K10" s="91"/>
      <c r="L10" s="92" t="s">
        <v>46</v>
      </c>
      <c r="M10" s="93"/>
      <c r="N10" s="93"/>
      <c r="O10" s="94"/>
      <c r="P10" s="95">
        <f>D10*Q10</f>
        <v>16746</v>
      </c>
      <c r="Q10" s="96">
        <v>8373</v>
      </c>
      <c r="R10" s="177"/>
      <c r="S10" s="97">
        <f>D10*R10</f>
        <v>0</v>
      </c>
      <c r="T10" s="98" t="str">
        <f t="shared" si="0"/>
        <v xml:space="preserve"> </v>
      </c>
      <c r="U10" s="99"/>
      <c r="V10" s="100"/>
    </row>
    <row r="11" spans="1:22" ht="104.25" customHeight="1" x14ac:dyDescent="0.25">
      <c r="A11" s="36"/>
      <c r="B11" s="101">
        <v>4</v>
      </c>
      <c r="C11" s="102" t="s">
        <v>49</v>
      </c>
      <c r="D11" s="103">
        <v>1</v>
      </c>
      <c r="E11" s="104" t="s">
        <v>30</v>
      </c>
      <c r="F11" s="58" t="s">
        <v>59</v>
      </c>
      <c r="G11" s="169"/>
      <c r="H11" s="59" t="s">
        <v>32</v>
      </c>
      <c r="I11" s="105" t="s">
        <v>43</v>
      </c>
      <c r="J11" s="105" t="s">
        <v>32</v>
      </c>
      <c r="K11" s="106"/>
      <c r="L11" s="107"/>
      <c r="M11" s="108" t="s">
        <v>57</v>
      </c>
      <c r="N11" s="108" t="s">
        <v>58</v>
      </c>
      <c r="O11" s="109" t="s">
        <v>34</v>
      </c>
      <c r="P11" s="110">
        <f>D11*Q11</f>
        <v>3700</v>
      </c>
      <c r="Q11" s="111">
        <v>3700</v>
      </c>
      <c r="R11" s="175"/>
      <c r="S11" s="68">
        <f>D11*R11</f>
        <v>0</v>
      </c>
      <c r="T11" s="112" t="str">
        <f t="shared" ref="T11" si="1">IF(ISNUMBER(R11), IF(R11&gt;Q11,"NEVYHOVUJE","VYHOVUJE")," ")</f>
        <v xml:space="preserve"> </v>
      </c>
      <c r="U11" s="113"/>
      <c r="V11" s="114" t="s">
        <v>12</v>
      </c>
    </row>
    <row r="12" spans="1:22" ht="90" customHeight="1" x14ac:dyDescent="0.25">
      <c r="A12" s="36"/>
      <c r="B12" s="72">
        <v>5</v>
      </c>
      <c r="C12" s="115" t="s">
        <v>50</v>
      </c>
      <c r="D12" s="74">
        <v>1</v>
      </c>
      <c r="E12" s="75" t="s">
        <v>30</v>
      </c>
      <c r="F12" s="76" t="s">
        <v>60</v>
      </c>
      <c r="G12" s="170"/>
      <c r="H12" s="77" t="s">
        <v>32</v>
      </c>
      <c r="I12" s="60"/>
      <c r="J12" s="60"/>
      <c r="K12" s="62"/>
      <c r="L12" s="116"/>
      <c r="M12" s="117"/>
      <c r="N12" s="117"/>
      <c r="O12" s="65"/>
      <c r="P12" s="79">
        <f>D12*Q12</f>
        <v>2150</v>
      </c>
      <c r="Q12" s="80">
        <v>2150</v>
      </c>
      <c r="R12" s="176"/>
      <c r="S12" s="81">
        <f>D12*R12</f>
        <v>0</v>
      </c>
      <c r="T12" s="82" t="str">
        <f t="shared" ref="T12" si="2">IF(ISNUMBER(R12), IF(R12&gt;Q12,"NEVYHOVUJE","VYHOVUJE")," ")</f>
        <v xml:space="preserve"> </v>
      </c>
      <c r="U12" s="70"/>
      <c r="V12" s="118"/>
    </row>
    <row r="13" spans="1:22" ht="122.25" customHeight="1" x14ac:dyDescent="0.25">
      <c r="A13" s="36"/>
      <c r="B13" s="119">
        <v>6</v>
      </c>
      <c r="C13" s="120" t="s">
        <v>51</v>
      </c>
      <c r="D13" s="121">
        <v>1</v>
      </c>
      <c r="E13" s="122" t="s">
        <v>30</v>
      </c>
      <c r="F13" s="123" t="s">
        <v>61</v>
      </c>
      <c r="G13" s="172"/>
      <c r="H13" s="124" t="s">
        <v>32</v>
      </c>
      <c r="I13" s="60"/>
      <c r="J13" s="60"/>
      <c r="K13" s="62"/>
      <c r="L13" s="116"/>
      <c r="M13" s="117"/>
      <c r="N13" s="117"/>
      <c r="O13" s="65"/>
      <c r="P13" s="79">
        <f>D13*Q13</f>
        <v>850</v>
      </c>
      <c r="Q13" s="125">
        <v>850</v>
      </c>
      <c r="R13" s="178"/>
      <c r="S13" s="81">
        <f>D13*R13</f>
        <v>0</v>
      </c>
      <c r="T13" s="82" t="str">
        <f t="shared" ref="T13" si="3">IF(ISNUMBER(R13), IF(R13&gt;Q13,"NEVYHOVUJE","VYHOVUJE")," ")</f>
        <v xml:space="preserve"> </v>
      </c>
      <c r="U13" s="70"/>
      <c r="V13" s="118"/>
    </row>
    <row r="14" spans="1:22" ht="78" customHeight="1" x14ac:dyDescent="0.25">
      <c r="A14" s="36"/>
      <c r="B14" s="119">
        <v>7</v>
      </c>
      <c r="C14" s="120" t="s">
        <v>52</v>
      </c>
      <c r="D14" s="121">
        <v>1</v>
      </c>
      <c r="E14" s="122" t="s">
        <v>30</v>
      </c>
      <c r="F14" s="123" t="s">
        <v>62</v>
      </c>
      <c r="G14" s="172"/>
      <c r="H14" s="124" t="s">
        <v>32</v>
      </c>
      <c r="I14" s="60"/>
      <c r="J14" s="60"/>
      <c r="K14" s="62"/>
      <c r="L14" s="116"/>
      <c r="M14" s="117"/>
      <c r="N14" s="117"/>
      <c r="O14" s="65"/>
      <c r="P14" s="79">
        <f>D14*Q14</f>
        <v>500</v>
      </c>
      <c r="Q14" s="125">
        <v>500</v>
      </c>
      <c r="R14" s="178"/>
      <c r="S14" s="81">
        <f>D14*R14</f>
        <v>0</v>
      </c>
      <c r="T14" s="82" t="str">
        <f t="shared" ref="T14:T16" si="4">IF(ISNUMBER(R14), IF(R14&gt;Q14,"NEVYHOVUJE","VYHOVUJE")," ")</f>
        <v xml:space="preserve"> </v>
      </c>
      <c r="U14" s="70"/>
      <c r="V14" s="118"/>
    </row>
    <row r="15" spans="1:22" ht="39.75" customHeight="1" x14ac:dyDescent="0.25">
      <c r="A15" s="36"/>
      <c r="B15" s="119">
        <v>8</v>
      </c>
      <c r="C15" s="120" t="s">
        <v>53</v>
      </c>
      <c r="D15" s="121">
        <v>1</v>
      </c>
      <c r="E15" s="122" t="s">
        <v>30</v>
      </c>
      <c r="F15" s="123" t="s">
        <v>63</v>
      </c>
      <c r="G15" s="172"/>
      <c r="H15" s="124" t="s">
        <v>32</v>
      </c>
      <c r="I15" s="60"/>
      <c r="J15" s="60"/>
      <c r="K15" s="62"/>
      <c r="L15" s="116"/>
      <c r="M15" s="117"/>
      <c r="N15" s="117"/>
      <c r="O15" s="65"/>
      <c r="P15" s="79">
        <f>D15*Q15</f>
        <v>320</v>
      </c>
      <c r="Q15" s="125">
        <v>320</v>
      </c>
      <c r="R15" s="178"/>
      <c r="S15" s="81">
        <f>D15*R15</f>
        <v>0</v>
      </c>
      <c r="T15" s="82" t="str">
        <f t="shared" si="4"/>
        <v xml:space="preserve"> </v>
      </c>
      <c r="U15" s="70"/>
      <c r="V15" s="118"/>
    </row>
    <row r="16" spans="1:22" ht="59.25" customHeight="1" x14ac:dyDescent="0.25">
      <c r="A16" s="36"/>
      <c r="B16" s="119">
        <v>9</v>
      </c>
      <c r="C16" s="120" t="s">
        <v>54</v>
      </c>
      <c r="D16" s="121">
        <v>1</v>
      </c>
      <c r="E16" s="122" t="s">
        <v>30</v>
      </c>
      <c r="F16" s="126" t="s">
        <v>55</v>
      </c>
      <c r="G16" s="172"/>
      <c r="H16" s="124" t="s">
        <v>32</v>
      </c>
      <c r="I16" s="60"/>
      <c r="J16" s="60"/>
      <c r="K16" s="62"/>
      <c r="L16" s="116"/>
      <c r="M16" s="117"/>
      <c r="N16" s="117"/>
      <c r="O16" s="65"/>
      <c r="P16" s="79">
        <f>D16*Q16</f>
        <v>350</v>
      </c>
      <c r="Q16" s="125">
        <v>350</v>
      </c>
      <c r="R16" s="178"/>
      <c r="S16" s="81">
        <f>D16*R16</f>
        <v>0</v>
      </c>
      <c r="T16" s="82" t="str">
        <f t="shared" si="4"/>
        <v xml:space="preserve"> </v>
      </c>
      <c r="U16" s="70"/>
      <c r="V16" s="118"/>
    </row>
    <row r="17" spans="1:22" ht="69.75" customHeight="1" thickBot="1" x14ac:dyDescent="0.3">
      <c r="A17" s="36"/>
      <c r="B17" s="127">
        <v>10</v>
      </c>
      <c r="C17" s="128" t="s">
        <v>56</v>
      </c>
      <c r="D17" s="129">
        <v>1</v>
      </c>
      <c r="E17" s="130" t="s">
        <v>30</v>
      </c>
      <c r="F17" s="131" t="s">
        <v>64</v>
      </c>
      <c r="G17" s="173"/>
      <c r="H17" s="132" t="s">
        <v>32</v>
      </c>
      <c r="I17" s="133"/>
      <c r="J17" s="133"/>
      <c r="K17" s="134"/>
      <c r="L17" s="135"/>
      <c r="M17" s="136"/>
      <c r="N17" s="136"/>
      <c r="O17" s="137"/>
      <c r="P17" s="138">
        <f>D17*Q17</f>
        <v>300</v>
      </c>
      <c r="Q17" s="139">
        <v>300</v>
      </c>
      <c r="R17" s="179"/>
      <c r="S17" s="140">
        <f>D17*R17</f>
        <v>0</v>
      </c>
      <c r="T17" s="141" t="str">
        <f t="shared" ref="T17" si="5">IF(ISNUMBER(R17), IF(R17&gt;Q17,"NEVYHOVUJE","VYHOVUJE")," ")</f>
        <v xml:space="preserve"> </v>
      </c>
      <c r="U17" s="142"/>
      <c r="V17" s="143"/>
    </row>
    <row r="18" spans="1:22" ht="17.45" customHeight="1" thickTop="1" thickBot="1" x14ac:dyDescent="0.3">
      <c r="B18" s="144"/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</row>
    <row r="19" spans="1:22" ht="51.75" customHeight="1" thickTop="1" thickBot="1" x14ac:dyDescent="0.3">
      <c r="B19" s="145" t="s">
        <v>26</v>
      </c>
      <c r="C19" s="145"/>
      <c r="D19" s="145"/>
      <c r="E19" s="145"/>
      <c r="F19" s="145"/>
      <c r="G19" s="145"/>
      <c r="H19" s="146"/>
      <c r="I19" s="146"/>
      <c r="J19" s="147"/>
      <c r="K19" s="147"/>
      <c r="L19" s="26"/>
      <c r="M19" s="26"/>
      <c r="N19" s="26"/>
      <c r="O19" s="148"/>
      <c r="P19" s="148"/>
      <c r="Q19" s="149" t="s">
        <v>9</v>
      </c>
      <c r="R19" s="150" t="s">
        <v>10</v>
      </c>
      <c r="S19" s="151"/>
      <c r="T19" s="152"/>
      <c r="U19" s="153"/>
      <c r="V19" s="154"/>
    </row>
    <row r="20" spans="1:22" ht="50.45" customHeight="1" thickTop="1" thickBot="1" x14ac:dyDescent="0.3">
      <c r="B20" s="155" t="s">
        <v>25</v>
      </c>
      <c r="C20" s="155"/>
      <c r="D20" s="155"/>
      <c r="E20" s="155"/>
      <c r="F20" s="155"/>
      <c r="G20" s="155"/>
      <c r="H20" s="155"/>
      <c r="I20" s="156"/>
      <c r="L20" s="6"/>
      <c r="M20" s="6"/>
      <c r="N20" s="6"/>
      <c r="O20" s="157"/>
      <c r="P20" s="157"/>
      <c r="Q20" s="158">
        <f>SUM(P7:P17)</f>
        <v>70756</v>
      </c>
      <c r="R20" s="159">
        <f>SUM(S7:S17)</f>
        <v>0</v>
      </c>
      <c r="S20" s="160"/>
      <c r="T20" s="161"/>
    </row>
    <row r="21" spans="1:22" ht="15.75" thickTop="1" x14ac:dyDescent="0.25">
      <c r="B21" s="162" t="s">
        <v>28</v>
      </c>
      <c r="C21" s="162"/>
      <c r="D21" s="162"/>
      <c r="E21" s="162"/>
      <c r="F21" s="162"/>
      <c r="G21" s="162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1:22" x14ac:dyDescent="0.25">
      <c r="B22" s="163"/>
      <c r="C22" s="163"/>
      <c r="D22" s="163"/>
      <c r="E22" s="163"/>
      <c r="F22" s="163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1:22" x14ac:dyDescent="0.25">
      <c r="B23" s="163"/>
      <c r="C23" s="163"/>
      <c r="D23" s="163"/>
      <c r="E23" s="163"/>
      <c r="F23" s="163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1:22" x14ac:dyDescent="0.25">
      <c r="B24" s="164"/>
      <c r="C24" s="165"/>
      <c r="D24" s="165"/>
      <c r="E24" s="165"/>
      <c r="F24" s="165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1:22" ht="19.899999999999999" customHeight="1" x14ac:dyDescent="0.25">
      <c r="C25" s="147"/>
      <c r="D25" s="166"/>
      <c r="E25" s="147"/>
      <c r="F25" s="147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1:22" ht="19.899999999999999" customHeight="1" x14ac:dyDescent="0.25">
      <c r="C26" s="147"/>
      <c r="D26" s="166"/>
      <c r="E26" s="147"/>
      <c r="F26" s="147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1:22" ht="19.899999999999999" customHeight="1" x14ac:dyDescent="0.25">
      <c r="C27" s="147"/>
      <c r="D27" s="166"/>
      <c r="E27" s="147"/>
      <c r="F27" s="147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1:22" ht="19.899999999999999" customHeight="1" x14ac:dyDescent="0.25">
      <c r="C28" s="147"/>
      <c r="D28" s="166"/>
      <c r="E28" s="147"/>
      <c r="F28" s="147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1:22" ht="19.899999999999999" customHeight="1" x14ac:dyDescent="0.25">
      <c r="C29" s="147"/>
      <c r="D29" s="166"/>
      <c r="E29" s="147"/>
      <c r="F29" s="147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1:22" ht="19.899999999999999" customHeight="1" x14ac:dyDescent="0.25">
      <c r="C30" s="147"/>
      <c r="D30" s="166"/>
      <c r="E30" s="147"/>
      <c r="F30" s="147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1:22" ht="19.899999999999999" customHeight="1" x14ac:dyDescent="0.25">
      <c r="C31" s="147"/>
      <c r="D31" s="166"/>
      <c r="E31" s="147"/>
      <c r="F31" s="147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1:22" ht="19.899999999999999" customHeight="1" x14ac:dyDescent="0.25">
      <c r="C32" s="147"/>
      <c r="D32" s="166"/>
      <c r="E32" s="147"/>
      <c r="F32" s="147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47"/>
      <c r="D33" s="166"/>
      <c r="E33" s="147"/>
      <c r="F33" s="147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47"/>
      <c r="D34" s="166"/>
      <c r="E34" s="147"/>
      <c r="F34" s="147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47"/>
      <c r="D35" s="166"/>
      <c r="E35" s="147"/>
      <c r="F35" s="147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47"/>
      <c r="D36" s="166"/>
      <c r="E36" s="147"/>
      <c r="F36" s="147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47"/>
      <c r="D37" s="166"/>
      <c r="E37" s="147"/>
      <c r="F37" s="147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47"/>
      <c r="D38" s="166"/>
      <c r="E38" s="147"/>
      <c r="F38" s="147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47"/>
      <c r="D39" s="166"/>
      <c r="E39" s="147"/>
      <c r="F39" s="147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47"/>
      <c r="D40" s="166"/>
      <c r="E40" s="147"/>
      <c r="F40" s="147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47"/>
      <c r="D41" s="166"/>
      <c r="E41" s="147"/>
      <c r="F41" s="147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47"/>
      <c r="D42" s="166"/>
      <c r="E42" s="147"/>
      <c r="F42" s="147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47"/>
      <c r="D43" s="166"/>
      <c r="E43" s="147"/>
      <c r="F43" s="147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47"/>
      <c r="D44" s="166"/>
      <c r="E44" s="147"/>
      <c r="F44" s="147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47"/>
      <c r="D45" s="166"/>
      <c r="E45" s="147"/>
      <c r="F45" s="147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47"/>
      <c r="D46" s="166"/>
      <c r="E46" s="147"/>
      <c r="F46" s="147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47"/>
      <c r="D47" s="166"/>
      <c r="E47" s="147"/>
      <c r="F47" s="147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47"/>
      <c r="D48" s="166"/>
      <c r="E48" s="147"/>
      <c r="F48" s="147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47"/>
      <c r="D49" s="166"/>
      <c r="E49" s="147"/>
      <c r="F49" s="147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47"/>
      <c r="D50" s="166"/>
      <c r="E50" s="147"/>
      <c r="F50" s="147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47"/>
      <c r="D51" s="166"/>
      <c r="E51" s="147"/>
      <c r="F51" s="147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47"/>
      <c r="D52" s="166"/>
      <c r="E52" s="147"/>
      <c r="F52" s="147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47"/>
      <c r="D53" s="166"/>
      <c r="E53" s="147"/>
      <c r="F53" s="147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47"/>
      <c r="D54" s="166"/>
      <c r="E54" s="147"/>
      <c r="F54" s="147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47"/>
      <c r="D55" s="166"/>
      <c r="E55" s="147"/>
      <c r="F55" s="147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47"/>
      <c r="D56" s="166"/>
      <c r="E56" s="147"/>
      <c r="F56" s="147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47"/>
      <c r="D57" s="166"/>
      <c r="E57" s="147"/>
      <c r="F57" s="147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47"/>
      <c r="D58" s="166"/>
      <c r="E58" s="147"/>
      <c r="F58" s="147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47"/>
      <c r="D59" s="166"/>
      <c r="E59" s="147"/>
      <c r="F59" s="147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47"/>
      <c r="D60" s="166"/>
      <c r="E60" s="147"/>
      <c r="F60" s="147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47"/>
      <c r="D61" s="166"/>
      <c r="E61" s="147"/>
      <c r="F61" s="147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47"/>
      <c r="D62" s="166"/>
      <c r="E62" s="147"/>
      <c r="F62" s="147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47"/>
      <c r="D63" s="166"/>
      <c r="E63" s="147"/>
      <c r="F63" s="147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47"/>
      <c r="D64" s="166"/>
      <c r="E64" s="147"/>
      <c r="F64" s="147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47"/>
      <c r="D65" s="166"/>
      <c r="E65" s="147"/>
      <c r="F65" s="147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47"/>
      <c r="D66" s="166"/>
      <c r="E66" s="147"/>
      <c r="F66" s="147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47"/>
      <c r="D67" s="166"/>
      <c r="E67" s="147"/>
      <c r="F67" s="147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47"/>
      <c r="D68" s="166"/>
      <c r="E68" s="147"/>
      <c r="F68" s="147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47"/>
      <c r="D69" s="166"/>
      <c r="E69" s="147"/>
      <c r="F69" s="147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47"/>
      <c r="D70" s="166"/>
      <c r="E70" s="147"/>
      <c r="F70" s="147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47"/>
      <c r="D71" s="166"/>
      <c r="E71" s="147"/>
      <c r="F71" s="147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47"/>
      <c r="D72" s="166"/>
      <c r="E72" s="147"/>
      <c r="F72" s="147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47"/>
      <c r="D73" s="166"/>
      <c r="E73" s="147"/>
      <c r="F73" s="147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47"/>
      <c r="D74" s="166"/>
      <c r="E74" s="147"/>
      <c r="F74" s="147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47"/>
      <c r="D75" s="166"/>
      <c r="E75" s="147"/>
      <c r="F75" s="147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47"/>
      <c r="D76" s="166"/>
      <c r="E76" s="147"/>
      <c r="F76" s="147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47"/>
      <c r="D77" s="166"/>
      <c r="E77" s="147"/>
      <c r="F77" s="147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47"/>
      <c r="D78" s="166"/>
      <c r="E78" s="147"/>
      <c r="F78" s="147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47"/>
      <c r="D79" s="166"/>
      <c r="E79" s="147"/>
      <c r="F79" s="147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47"/>
      <c r="D80" s="166"/>
      <c r="E80" s="147"/>
      <c r="F80" s="147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47"/>
      <c r="D81" s="166"/>
      <c r="E81" s="147"/>
      <c r="F81" s="147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47"/>
      <c r="D82" s="166"/>
      <c r="E82" s="147"/>
      <c r="F82" s="147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47"/>
      <c r="D83" s="166"/>
      <c r="E83" s="147"/>
      <c r="F83" s="147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47"/>
      <c r="D84" s="166"/>
      <c r="E84" s="147"/>
      <c r="F84" s="147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47"/>
      <c r="D85" s="166"/>
      <c r="E85" s="147"/>
      <c r="F85" s="147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47"/>
      <c r="D86" s="166"/>
      <c r="E86" s="147"/>
      <c r="F86" s="147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47"/>
      <c r="D87" s="166"/>
      <c r="E87" s="147"/>
      <c r="F87" s="147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47"/>
      <c r="D88" s="166"/>
      <c r="E88" s="147"/>
      <c r="F88" s="147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47"/>
      <c r="D89" s="166"/>
      <c r="E89" s="147"/>
      <c r="F89" s="147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47"/>
      <c r="D90" s="166"/>
      <c r="E90" s="147"/>
      <c r="F90" s="147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47"/>
      <c r="D91" s="166"/>
      <c r="E91" s="147"/>
      <c r="F91" s="147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47"/>
      <c r="D92" s="166"/>
      <c r="E92" s="147"/>
      <c r="F92" s="147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47"/>
      <c r="D93" s="166"/>
      <c r="E93" s="147"/>
      <c r="F93" s="147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47"/>
      <c r="D94" s="166"/>
      <c r="E94" s="147"/>
      <c r="F94" s="147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47"/>
      <c r="D95" s="166"/>
      <c r="E95" s="147"/>
      <c r="F95" s="147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47"/>
      <c r="D96" s="166"/>
      <c r="E96" s="147"/>
      <c r="F96" s="147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147"/>
      <c r="D97" s="166"/>
      <c r="E97" s="147"/>
      <c r="F97" s="147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147"/>
      <c r="D98" s="166"/>
      <c r="E98" s="147"/>
      <c r="F98" s="147"/>
      <c r="G98" s="15"/>
      <c r="H98" s="15"/>
      <c r="I98" s="10"/>
      <c r="J98" s="10"/>
      <c r="K98" s="10"/>
      <c r="L98" s="10"/>
      <c r="M98" s="10"/>
      <c r="N98" s="16"/>
      <c r="O98" s="16"/>
      <c r="P98" s="16"/>
      <c r="Q98" s="10"/>
      <c r="R98" s="10"/>
      <c r="S98" s="10"/>
    </row>
    <row r="99" spans="3:19" ht="19.899999999999999" customHeight="1" x14ac:dyDescent="0.25">
      <c r="C99" s="147"/>
      <c r="D99" s="166"/>
      <c r="E99" s="147"/>
      <c r="F99" s="147"/>
      <c r="G99" s="15"/>
      <c r="H99" s="15"/>
      <c r="I99" s="10"/>
      <c r="J99" s="10"/>
      <c r="K99" s="10"/>
      <c r="L99" s="10"/>
      <c r="M99" s="10"/>
      <c r="N99" s="16"/>
      <c r="O99" s="16"/>
      <c r="P99" s="16"/>
      <c r="Q99" s="10"/>
      <c r="R99" s="10"/>
      <c r="S99" s="10"/>
    </row>
    <row r="100" spans="3:19" ht="19.899999999999999" customHeight="1" x14ac:dyDescent="0.25">
      <c r="C100" s="147"/>
      <c r="D100" s="166"/>
      <c r="E100" s="147"/>
      <c r="F100" s="147"/>
      <c r="G100" s="15"/>
      <c r="H100" s="15"/>
      <c r="I100" s="10"/>
      <c r="J100" s="10"/>
      <c r="K100" s="10"/>
      <c r="L100" s="10"/>
      <c r="M100" s="10"/>
      <c r="N100" s="16"/>
      <c r="O100" s="16"/>
      <c r="P100" s="16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NZI1R/CUDyseZ/PxbUA1K1erJzVbJEYF15HtNXuqobumF3zbu7uDznasoO257vU8/JylUYk03WWyi/hqbHqsHw==" saltValue="ox5uar4oRYvVcuZ91OpXxg==" spinCount="100000" sheet="1" objects="1" scenarios="1"/>
  <mergeCells count="33">
    <mergeCell ref="V7:V8"/>
    <mergeCell ref="M7:M10"/>
    <mergeCell ref="N7:N10"/>
    <mergeCell ref="O7:O10"/>
    <mergeCell ref="U7:U10"/>
    <mergeCell ref="L7:L8"/>
    <mergeCell ref="K7:K10"/>
    <mergeCell ref="Q7:Q8"/>
    <mergeCell ref="P7:P8"/>
    <mergeCell ref="T7:T8"/>
    <mergeCell ref="R20:T20"/>
    <mergeCell ref="R19:T19"/>
    <mergeCell ref="B19:G19"/>
    <mergeCell ref="B20:H20"/>
    <mergeCell ref="V9:V10"/>
    <mergeCell ref="N11:N17"/>
    <mergeCell ref="O11:O17"/>
    <mergeCell ref="U11:U17"/>
    <mergeCell ref="V11:V17"/>
    <mergeCell ref="K11:K17"/>
    <mergeCell ref="M11:M17"/>
    <mergeCell ref="L11:L17"/>
    <mergeCell ref="B1:D1"/>
    <mergeCell ref="G5:H5"/>
    <mergeCell ref="I7:I10"/>
    <mergeCell ref="J7:J10"/>
    <mergeCell ref="B21:G21"/>
    <mergeCell ref="B7:B8"/>
    <mergeCell ref="C7:C8"/>
    <mergeCell ref="D7:D8"/>
    <mergeCell ref="E7:E8"/>
    <mergeCell ref="I11:I17"/>
    <mergeCell ref="J11:J17"/>
  </mergeCells>
  <phoneticPr fontId="29" type="noConversion"/>
  <conditionalFormatting sqref="R7:R17 G7:H1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7">
    <cfRule type="notContainsBlanks" dxfId="2" priority="78">
      <formula>LEN(TRIM(G7))&gt;0</formula>
    </cfRule>
  </conditionalFormatting>
  <conditionalFormatting sqref="T7 T9:T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7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20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2025-10-06T12:13:54Z</cp:lastPrinted>
  <dcterms:created xsi:type="dcterms:W3CDTF">2014-03-05T12:43:32Z</dcterms:created>
  <dcterms:modified xsi:type="dcterms:W3CDTF">2025-10-06T12:29:12Z</dcterms:modified>
</cp:coreProperties>
</file>